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2120" windowHeight="7812" activeTab="0"/>
  </bookViews>
  <sheets>
    <sheet name="Приложение 1" sheetId="1" r:id="rId1"/>
  </sheets>
  <definedNames>
    <definedName name="_xlnm.Print_Titles" localSheetId="0">'Приложение 1'!$11:$12</definedName>
  </definedNames>
  <calcPr fullCalcOnLoad="1"/>
</workbook>
</file>

<file path=xl/sharedStrings.xml><?xml version="1.0" encoding="utf-8"?>
<sst xmlns="http://schemas.openxmlformats.org/spreadsheetml/2006/main" count="195" uniqueCount="192">
  <si>
    <t xml:space="preserve">Налоги на прибыль, доходы </t>
  </si>
  <si>
    <t>Налог на доходы физических лиц</t>
  </si>
  <si>
    <t>Наименование доходов</t>
  </si>
  <si>
    <t>(тыс. рублей)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</si>
  <si>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</si>
  <si>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</si>
  <si>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</si>
  <si>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</si>
  <si>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</si>
  <si>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</si>
  <si>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разрешения на установку рекламной конструкции</t>
  </si>
  <si>
    <t>ИТОГО доходов</t>
  </si>
  <si>
    <t>Денежные взыскания (штрафы) за нарушение   законодательства о налогах и сборах</t>
  </si>
  <si>
    <t>Безвозмездные поступления</t>
  </si>
  <si>
    <t>Дотация бюджетам  муниципальных районов на выравнивание бюджетной обеспеченности</t>
  </si>
  <si>
    <t>Прочие субсидии бюджетам муниципальных районов</t>
  </si>
  <si>
    <t>ВСЕГО ДОХОДОВ</t>
  </si>
  <si>
    <t xml:space="preserve">Коды </t>
  </si>
  <si>
    <t>Государственная пошлина</t>
  </si>
  <si>
    <t>000 1 11 00000 00 0000 000</t>
  </si>
  <si>
    <t>000 1 12 00000 00 0000 000</t>
  </si>
  <si>
    <t>000 1 14 00000 00 0000 000</t>
  </si>
  <si>
    <t>000 1 16 00000 00 0000 000</t>
  </si>
  <si>
    <t>Иные межбюджетные трансферты</t>
  </si>
  <si>
    <t>Плата за негативное воздействие на окружающую среду</t>
  </si>
  <si>
    <t>Штрафы, санкции, возмещения ущерба</t>
  </si>
  <si>
    <t>Единый сельскохозяйственный налог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</si>
  <si>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</si>
  <si>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</si>
  <si>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>Приложение  1</t>
  </si>
  <si>
    <t>Налог, взимаемый в связи с применением упрощенной системы налогообложения</t>
  </si>
  <si>
    <t>000 1 11 05013 10 0000 120</t>
  </si>
  <si>
    <t>000 1 14 06013 10 0000 430</t>
  </si>
  <si>
    <t>НАЛОГОВЫЕ И НЕНАЛОГОВЫЕ ДОХОДЫ</t>
  </si>
  <si>
    <t>000 1 11 05035 05 0000 120</t>
  </si>
  <si>
    <t>000 1 12 01000 01 0000 120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</si>
  <si>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</si>
  <si>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Дотация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</si>
  <si>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</si>
  <si>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</si>
  <si>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</si>
  <si>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</si>
  <si>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</si>
  <si>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Налог, взимаемый в связи с применением  патентной системы налогообложения</t>
  </si>
  <si>
    <t>Субвенции бюджетам субъектов Российской Федерации и муниципальных образований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</si>
  <si>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</si>
  <si>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Субвенции местным бюджетам 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</si>
  <si>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</si>
  <si>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 на 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</si>
  <si>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</si>
  <si>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000 2 00 00000 00 0000 000</t>
  </si>
  <si>
    <t>000 1 16 90050 05 0000 140</t>
  </si>
  <si>
    <t>000 1 16 30000 01 0000 140</t>
  </si>
  <si>
    <t>000 1 16 25000 00 0000 140</t>
  </si>
  <si>
    <t>000 1 16 06000 01 0000 140</t>
  </si>
  <si>
    <t>000 1 16 03010 00 0000 140</t>
  </si>
  <si>
    <t>000 1 08 07150 01 0000 110</t>
  </si>
  <si>
    <t>000 1 08 03000 01 0000 110</t>
  </si>
  <si>
    <t>000 1 08 00000 00 0000 000</t>
  </si>
  <si>
    <t>000 1 05 03000 01 0000 110</t>
  </si>
  <si>
    <t>000 1 05 02000 02 0000 110</t>
  </si>
  <si>
    <t>000 1 05 01000 00 0000 110</t>
  </si>
  <si>
    <t>000 1 05 00000 00 0000 000</t>
  </si>
  <si>
    <t>000 1 01 02000 01 0000 110</t>
  </si>
  <si>
    <t xml:space="preserve"> 000 1 01 00000 00 0000 000</t>
  </si>
  <si>
    <t>000 1 00 00000 00 0000 000</t>
  </si>
  <si>
    <t>000 2 02 00000 00 0000 000</t>
  </si>
  <si>
    <t>000 114 02053 05 0000 410</t>
  </si>
  <si>
    <t>000 113 02065 05 0000 130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</si>
  <si>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</si>
  <si>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000 1 16 43000 01 0000 140</t>
  </si>
  <si>
    <t>Денежные взыскания (штрафы) за нарушение законодательства РФ об административных правонарушениях, предусмотренные ст.20.25 Кодекса РФ об административных правонарушениях</t>
  </si>
  <si>
    <t>000 103 00000 00 0000 000</t>
  </si>
  <si>
    <t>Налоги на товары (работы,услуги), реализуемые на территории РФ</t>
  </si>
  <si>
    <t>000 103 02230 01 0000 110</t>
  </si>
  <si>
    <t xml:space="preserve"> 000 103 02240 01 0000 110</t>
  </si>
  <si>
    <t>000 103 02250 01 0000 110</t>
  </si>
  <si>
    <t>000 103 02260 01 0000 110</t>
  </si>
  <si>
    <t>000 101 02010 01  0000 110</t>
  </si>
  <si>
    <t>000 101 02020 01 0000 110</t>
  </si>
  <si>
    <t>000 101 02030 01 0000 110</t>
  </si>
  <si>
    <t>000 101 02040 01 0000 110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</si>
  <si>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 227, 227(1)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</si>
  <si>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 227 НК  РФ</t>
  </si>
  <si>
    <t>Налог на доходы физических лиц с доходов, полученных  физическими лицами в соответствии со ст. 228 НК РФ</t>
  </si>
  <si>
    <t>Доходы от уплаты акцизов на дизельное топливо, 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</si>
  <si>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</si>
  <si>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</si>
  <si>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</si>
  <si>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000 1 05 04000 02 0000 110</t>
  </si>
  <si>
    <t>000 111 05013 13 0000 120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</si>
  <si>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</si>
  <si>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</si>
  <si>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000 113 00000 00 0000 130</t>
  </si>
  <si>
    <t>Доходы от оказания платных услуг( работ) и компенсации затрат государства</t>
  </si>
  <si>
    <t>Доходы 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</si>
  <si>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</si>
  <si>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</si>
  <si>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правонарушения в области дорожного движения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</si>
  <si>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у физических лиц на основании патента  в соответствии со ст.227(1) НК РФ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</si>
  <si>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 в области  окружающей среды, земельного законодательства, лесного законодательства, водного законодательства</t>
  </si>
  <si>
    <r>
      <t xml:space="preserve">Субвенции бюджетам муниципальных образований на </t>
    </r>
    <r>
      <rPr>
        <b/>
        <sz val="14"/>
        <rFont val="Arial"/>
        <family val="2"/>
      </rPr>
      <t>обеспечение предоставления жилых  помещений детям-сиротам и  детям, оставшимся без попечения родителей, лицам из их числа по договорам найма специализированных жилых помещений</t>
    </r>
  </si>
  <si>
    <r>
      <t xml:space="preserve">Субвенции бюджетам муниципальных районов на </t>
    </r>
    <r>
      <rPr>
        <sz val="14"/>
        <rFont val="Arial"/>
        <family val="2"/>
      </rPr>
      <t>обеспечение предоставления жилых  помещений детям-сиротам и  детям, оставшимся без попечения родителей, лицам из их числа по договорам найма специализированных жилых помещений</t>
    </r>
  </si>
  <si>
    <t>Субсидии бюджетам муниципальных образований на реализацию фекдеральных целевых программ</t>
  </si>
  <si>
    <t>Субсидии бюджетам муниципальных районов на реализацию фекдеральных целевых программ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</si>
  <si>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</si>
  <si>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</si>
  <si>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</si>
  <si>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</si>
  <si>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 xml:space="preserve">Уточненный годовой план </t>
  </si>
  <si>
    <t>Исполнено</t>
  </si>
  <si>
    <t>% исполнения</t>
  </si>
  <si>
    <t>000 109 00000 00 0000 000</t>
  </si>
  <si>
    <t>Задолженность и перерасчеты по отмененным налогам, сборам и иным обязательным платежам</t>
  </si>
  <si>
    <t>000 1 11 09045 05 0000 120</t>
  </si>
  <si>
    <t xml:space="preserve">Прочие поступления от использования имущесва, находящегося в собственности муниципальных районов (за исключением имущества муниципальных бюджетных и автономных учреждений) </t>
  </si>
  <si>
    <t>000 1 16 03030 00 0000 140</t>
  </si>
  <si>
    <t>Денежные взыскания (штрафы) за административные правонарушение   в области налогов и сборов</t>
  </si>
  <si>
    <t>000 1 17 00000 00 0000 000</t>
  </si>
  <si>
    <t>Прочие неналоговые доходы</t>
  </si>
  <si>
    <t>к решению Совета депутатов Талдомского муниципального района</t>
  </si>
  <si>
    <t xml:space="preserve">Поступление доходов в  бюджет Талдомского муниципального района за  2017  год </t>
  </si>
  <si>
    <t>70,0</t>
  </si>
  <si>
    <t>0,575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</si>
  <si>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</si>
  <si>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</si>
  <si>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</si>
  <si>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</si>
  <si>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000 113 01995 05 0000 130</t>
  </si>
  <si>
    <t>Прочие доходы от оказания платных услуг (работ) получателями средств бюджетов муниципальных районов</t>
  </si>
  <si>
    <t>000 113 02995 05 0000 130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</si>
  <si>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</si>
  <si>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(в чатси реализации основных средств)</t>
  </si>
  <si>
    <t>000 114 06013 05 0000 430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</si>
  <si>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</si>
  <si>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10860,171</t>
  </si>
  <si>
    <t>840,777</t>
  </si>
  <si>
    <t xml:space="preserve">000 1 16 08010 01 0000 140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</si>
  <si>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</si>
  <si>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000 1 16 41000 01 0000 140</t>
  </si>
  <si>
    <t>Денежные взыскания (штрафы) за нарушение законодательства Российской Федерации об электроэнергетике</t>
  </si>
  <si>
    <t>000 2 02 10000 00 0000 151</t>
  </si>
  <si>
    <t>000 2 02 15001 05 0000 151</t>
  </si>
  <si>
    <t>000 2 02 20000 00 0000 151</t>
  </si>
  <si>
    <t>000 202 20051 00 0000 151</t>
  </si>
  <si>
    <t>000 202 20051 05 0000 151</t>
  </si>
  <si>
    <t>000 2 02 20216 00 0000 151</t>
  </si>
  <si>
    <t>000 2 02 20216 05 0000 151</t>
  </si>
  <si>
    <t>3807,540</t>
  </si>
  <si>
    <t>000 2 02 25519 00 0000 151</t>
  </si>
  <si>
    <t>Субсидия бюджетам на поддержку отрасли культуры</t>
  </si>
  <si>
    <t>000 2 02 25519 05 0000 151</t>
  </si>
  <si>
    <t>Субсидия бюджетам муниципальных районов на поддержку отрасли культуры</t>
  </si>
  <si>
    <t>000 2 02 20302 00 0000 151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</si>
  <si>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</si>
  <si>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000 2 02 20302 05 0000 151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</si>
  <si>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</si>
  <si>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000 2 02 29999 00 0000 151</t>
  </si>
  <si>
    <t>000 2 02 29999 05 0000 151</t>
  </si>
  <si>
    <t>000 2 02 25027 00 0000 151</t>
  </si>
  <si>
    <t>Субсидии бюджетам  на реализацию мероприятий государственной программы Российской Федерации "Доступная среда" на 2011 - 2020 годы</t>
  </si>
  <si>
    <t>000 2 02 25027 05 0000 151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</si>
  <si>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</si>
  <si>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100,0</t>
  </si>
  <si>
    <t>76210,88</t>
  </si>
  <si>
    <t>000 2 02 30000 00 0000 151</t>
  </si>
  <si>
    <t>000 2 02 30022 00 0000 151</t>
  </si>
  <si>
    <t>000 2 02 30022 05 0000 151</t>
  </si>
  <si>
    <t>000 2 02 30024 00 0000 151</t>
  </si>
  <si>
    <t>000 2 02 30024 05 0000 151</t>
  </si>
  <si>
    <t>000 2 02 30029 00 0000 151</t>
  </si>
  <si>
    <t>000 2 02 30029 05 0000 151</t>
  </si>
  <si>
    <t>607250,736</t>
  </si>
  <si>
    <t>11787,574</t>
  </si>
  <si>
    <t>000 2 02 35082 00 0000 151</t>
  </si>
  <si>
    <t>000 2 02 35082 05 0000 151</t>
  </si>
  <si>
    <t>000 2 02 40000 00 0000 151</t>
  </si>
  <si>
    <t>000 2 0240014 05 0000 151</t>
  </si>
  <si>
    <t>000 2 02 40014 05 0000 151</t>
  </si>
  <si>
    <t>000 2 02 49999 00 0000 151</t>
  </si>
  <si>
    <t>000 2 02 49999 05 0000 151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</si>
  <si>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</si>
  <si>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</si>
  <si>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</si>
  <si>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000 2 19 00000 00 0000 000</t>
  </si>
  <si>
    <t>000 2 19 60000 00 0000 151</t>
  </si>
  <si>
    <t>000 2 19 60010 05 0000 151</t>
  </si>
  <si>
    <t>4827,242</t>
  </si>
  <si>
    <t>000 1 16 33050 05 0000 140</t>
  </si>
  <si>
    <t>Денежные взыскания (штрафы) за нарушение законодательства РФ о размещении заказов на поставки товаров,выполнение работ, оказ.услуг для нужд муниципальных районов</t>
  </si>
  <si>
    <t xml:space="preserve">                                                                  "Об исполнении бюджета Талдомского муниципального района за 2017 год                                                                                                                         </t>
  </si>
  <si>
    <t xml:space="preserve">  от   " "               2018 года 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</si>
</sst>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  <numFmt numFmtId="170" formatCode="_-* #,##0_р_._-;\-* #,##0_р_._-;_-* &quot;-&quot;??_р_._-;_-@_-"/>
    <numFmt numFmtId="171" formatCode="0.0"/>
    <numFmt numFmtId="172" formatCode="_-* #,##0.0_р_._-;\-* #,##0.0_р_._-;_-* &quot;-&quot;?_р_._-;_-@_-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#,##0.000"/>
    <numFmt numFmtId="182" formatCode="#,##0.0000"/>
    <numFmt numFmtId="183" formatCode="#,##0.00000"/>
    <numFmt numFmtId="184" formatCode="[$-FC19]d\ mmmm\ yyyy\ &quot;г.&quot;"/>
    <numFmt numFmtId="185" formatCode="#,##0.000000"/>
    <numFmt numFmtId="186" formatCode="#,##0.0000000"/>
    <numFmt numFmtId="187" formatCode="#,##0.00;[Red]\-#,##0.00;0.00"/>
    <numFmt numFmtId="188" formatCode="000\.0\.00\.00\.000\.00\.0000\.000"/>
  </numFmts>
  <fonts count="37">
    <font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168" fontId="12" fillId="0" borderId="10" xfId="61" applyNumberFormat="1" applyFont="1" applyFill="1" applyBorder="1" applyAlignment="1">
      <alignment horizontal="center" vertical="center" wrapText="1"/>
    </xf>
    <xf numFmtId="168" fontId="13" fillId="0" borderId="10" xfId="61" applyNumberFormat="1" applyFont="1" applyFill="1" applyBorder="1" applyAlignment="1">
      <alignment horizontal="center" vertical="center" wrapText="1"/>
    </xf>
    <xf numFmtId="168" fontId="12" fillId="0" borderId="10" xfId="61" applyNumberFormat="1" applyFont="1" applyBorder="1" applyAlignment="1">
      <alignment horizontal="center" vertical="center" wrapText="1"/>
    </xf>
    <xf numFmtId="168" fontId="13" fillId="0" borderId="10" xfId="61" applyNumberFormat="1" applyFont="1" applyBorder="1" applyAlignment="1">
      <alignment horizontal="center" vertical="center" wrapText="1"/>
    </xf>
    <xf numFmtId="181" fontId="12" fillId="0" borderId="10" xfId="61" applyNumberFormat="1" applyFont="1" applyBorder="1" applyAlignment="1">
      <alignment horizontal="center" vertical="center" wrapText="1"/>
    </xf>
    <xf numFmtId="181" fontId="13" fillId="0" borderId="10" xfId="61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13" fillId="0" borderId="10" xfId="61" applyNumberFormat="1" applyFont="1" applyBorder="1" applyAlignment="1">
      <alignment horizontal="center" vertical="center" wrapText="1"/>
    </xf>
    <xf numFmtId="4" fontId="12" fillId="0" borderId="10" xfId="6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2" fillId="0" borderId="10" xfId="61" applyNumberFormat="1" applyFont="1" applyFill="1" applyBorder="1" applyAlignment="1">
      <alignment horizontal="center" vertical="center" wrapText="1"/>
    </xf>
    <xf numFmtId="4" fontId="13" fillId="0" borderId="10" xfId="61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49" fontId="34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34" fillId="0" borderId="0" xfId="0" applyFont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12" fillId="0" borderId="13" xfId="61" applyNumberFormat="1" applyFont="1" applyBorder="1" applyAlignment="1">
      <alignment horizontal="center" vertical="center" wrapText="1"/>
    </xf>
    <xf numFmtId="181" fontId="12" fillId="0" borderId="10" xfId="61" applyNumberFormat="1" applyFont="1" applyFill="1" applyBorder="1" applyAlignment="1">
      <alignment horizontal="center" vertical="center" wrapText="1"/>
    </xf>
    <xf numFmtId="187" fontId="5" fillId="24" borderId="10" xfId="53" applyNumberFormat="1" applyFont="1" applyFill="1" applyBorder="1" applyAlignment="1" applyProtection="1">
      <alignment horizontal="left" vertical="center" wrapText="1"/>
      <protection hidden="1"/>
    </xf>
    <xf numFmtId="187" fontId="5" fillId="24" borderId="10" xfId="53" applyNumberFormat="1" applyFont="1" applyFill="1" applyBorder="1" applyAlignment="1" applyProtection="1">
      <alignment horizontal="left" vertical="center" wrapText="1"/>
      <protection hidden="1"/>
    </xf>
    <xf numFmtId="2" fontId="13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173" fontId="34" fillId="0" borderId="10" xfId="0" applyNumberFormat="1" applyFont="1" applyBorder="1" applyAlignment="1">
      <alignment horizontal="center" vertical="center"/>
    </xf>
    <xf numFmtId="2" fontId="12" fillId="0" borderId="10" xfId="61" applyNumberFormat="1" applyFont="1" applyBorder="1" applyAlignment="1">
      <alignment horizontal="center" vertical="center" wrapText="1"/>
    </xf>
    <xf numFmtId="173" fontId="13" fillId="0" borderId="10" xfId="0" applyNumberFormat="1" applyFont="1" applyBorder="1" applyAlignment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 wrapText="1"/>
    </xf>
    <xf numFmtId="173" fontId="33" fillId="0" borderId="10" xfId="0" applyNumberFormat="1" applyFont="1" applyBorder="1" applyAlignment="1">
      <alignment horizontal="center" vertical="center" wrapText="1"/>
    </xf>
    <xf numFmtId="188" fontId="6" fillId="24" borderId="14" xfId="53" applyNumberFormat="1" applyFont="1" applyFill="1" applyBorder="1" applyAlignment="1" applyProtection="1">
      <alignment horizontal="center" vertical="center"/>
      <protection hidden="1"/>
    </xf>
    <xf numFmtId="187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>
      <alignment horizontal="center" vertical="center" wrapText="1"/>
    </xf>
    <xf numFmtId="187" fontId="5" fillId="24" borderId="15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168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61" applyNumberFormat="1" applyFont="1" applyBorder="1" applyAlignment="1">
      <alignment horizontal="right" vertical="center" wrapText="1"/>
    </xf>
    <xf numFmtId="0" fontId="35" fillId="0" borderId="0" xfId="0" applyNumberFormat="1" applyFont="1" applyAlignment="1">
      <alignment horizontal="right" wrapText="1"/>
    </xf>
    <xf numFmtId="43" fontId="5" fillId="0" borderId="0" xfId="61" applyFont="1" applyBorder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tabSelected="1" view="pageBreakPreview" zoomScale="75" zoomScaleSheetLayoutView="75" zoomScalePageLayoutView="0" workbookViewId="0" topLeftCell="A1">
      <selection activeCell="A5" sqref="A5"/>
    </sheetView>
  </sheetViews>
  <sheetFormatPr defaultColWidth="9.00390625" defaultRowHeight="12.75"/>
  <cols>
    <col min="1" max="1" width="39.50390625" style="0" customWidth="1"/>
    <col min="2" max="2" width="67.50390625" style="0" customWidth="1"/>
    <col min="3" max="3" width="36.375" style="0" customWidth="1"/>
    <col min="4" max="4" width="33.00390625" style="0" customWidth="1"/>
    <col min="5" max="5" width="28.50390625" style="0" customWidth="1"/>
    <col min="6" max="6" width="0.37109375" style="0" hidden="1" customWidth="1"/>
    <col min="7" max="7" width="9.375" style="0" hidden="1" customWidth="1"/>
  </cols>
  <sheetData>
    <row r="1" spans="1:5" ht="15">
      <c r="A1" s="1"/>
      <c r="B1" s="80" t="s">
        <v>29</v>
      </c>
      <c r="C1" s="81"/>
      <c r="D1" s="81"/>
      <c r="E1" s="81"/>
    </row>
    <row r="2" spans="1:7" ht="27" customHeight="1">
      <c r="A2" s="85" t="s">
        <v>120</v>
      </c>
      <c r="B2" s="86"/>
      <c r="C2" s="86"/>
      <c r="D2" s="86"/>
      <c r="E2" s="86"/>
      <c r="F2" s="86"/>
      <c r="G2" s="87"/>
    </row>
    <row r="3" spans="1:7" ht="42" customHeight="1">
      <c r="A3" s="88" t="s">
        <v>190</v>
      </c>
      <c r="B3" s="89"/>
      <c r="C3" s="89"/>
      <c r="D3" s="89"/>
      <c r="E3" s="89"/>
      <c r="F3" s="89"/>
      <c r="G3" s="89"/>
    </row>
    <row r="4" spans="1:7" ht="27.75" customHeight="1">
      <c r="A4" s="90" t="s">
        <v>191</v>
      </c>
      <c r="B4" s="91"/>
      <c r="C4" s="91"/>
      <c r="D4" s="91"/>
      <c r="E4" s="91"/>
      <c r="F4" s="91"/>
      <c r="G4" s="91"/>
    </row>
    <row r="5" spans="1:5" ht="15" customHeight="1">
      <c r="A5" s="1"/>
      <c r="B5" s="82"/>
      <c r="C5" s="82"/>
      <c r="D5" s="82"/>
      <c r="E5" s="82"/>
    </row>
    <row r="6" spans="1:7" ht="15" customHeight="1">
      <c r="A6" s="9"/>
      <c r="B6" s="8"/>
      <c r="C6" s="8"/>
      <c r="D6" s="82"/>
      <c r="E6" s="82"/>
      <c r="F6" s="82"/>
      <c r="G6" s="82"/>
    </row>
    <row r="7" spans="1:5" ht="15.75" customHeight="1">
      <c r="A7" s="1"/>
      <c r="B7" s="82"/>
      <c r="C7" s="82"/>
      <c r="D7" s="82"/>
      <c r="E7" s="83"/>
    </row>
    <row r="8" spans="1:5" ht="36.75" customHeight="1">
      <c r="A8" s="84" t="s">
        <v>121</v>
      </c>
      <c r="B8" s="84"/>
      <c r="C8" s="84"/>
      <c r="D8" s="84"/>
      <c r="E8" s="84"/>
    </row>
    <row r="9" spans="1:5" ht="12.75">
      <c r="A9" s="3"/>
      <c r="B9" s="2"/>
      <c r="C9" s="2"/>
      <c r="D9" s="2"/>
      <c r="E9" s="2"/>
    </row>
    <row r="10" spans="1:5" ht="10.5" customHeight="1">
      <c r="A10" s="2"/>
      <c r="B10" s="2"/>
      <c r="C10" s="2"/>
      <c r="D10" s="2"/>
      <c r="E10" s="30" t="s">
        <v>3</v>
      </c>
    </row>
    <row r="11" spans="1:5" ht="40.5" customHeight="1">
      <c r="A11" s="5" t="s">
        <v>17</v>
      </c>
      <c r="B11" s="5" t="s">
        <v>2</v>
      </c>
      <c r="C11" s="36" t="s">
        <v>109</v>
      </c>
      <c r="D11" s="37" t="s">
        <v>110</v>
      </c>
      <c r="E11" s="37" t="s">
        <v>111</v>
      </c>
    </row>
    <row r="12" spans="1:5" ht="12.75">
      <c r="A12" s="6"/>
      <c r="B12" s="6">
        <v>2</v>
      </c>
      <c r="C12" s="6"/>
      <c r="D12" s="6"/>
      <c r="E12" s="6">
        <v>3</v>
      </c>
    </row>
    <row r="13" spans="1:5" ht="21">
      <c r="A13" s="10" t="s">
        <v>65</v>
      </c>
      <c r="B13" s="10" t="s">
        <v>33</v>
      </c>
      <c r="C13" s="19">
        <f>C65</f>
        <v>629069</v>
      </c>
      <c r="D13" s="57">
        <f>D65</f>
        <v>711156.4469999999</v>
      </c>
      <c r="E13" s="39">
        <v>113.05</v>
      </c>
    </row>
    <row r="14" spans="1:5" ht="12.75" customHeight="1">
      <c r="A14" s="11"/>
      <c r="B14" s="11">
        <v>1</v>
      </c>
      <c r="C14" s="20"/>
      <c r="D14" s="44"/>
      <c r="E14" s="40"/>
    </row>
    <row r="15" spans="1:5" ht="19.5" customHeight="1">
      <c r="A15" s="10" t="s">
        <v>64</v>
      </c>
      <c r="B15" s="12" t="s">
        <v>0</v>
      </c>
      <c r="C15" s="19">
        <f>SUM(C16)</f>
        <v>481704</v>
      </c>
      <c r="D15" s="57">
        <f>SUM(D16)</f>
        <v>565728.048</v>
      </c>
      <c r="E15" s="39">
        <v>117.44</v>
      </c>
    </row>
    <row r="16" spans="1:5" ht="19.5" customHeight="1">
      <c r="A16" s="10" t="s">
        <v>63</v>
      </c>
      <c r="B16" s="12" t="s">
        <v>1</v>
      </c>
      <c r="C16" s="19">
        <f>SUM(C17+C18+C19+C20)</f>
        <v>481704</v>
      </c>
      <c r="D16" s="57">
        <f>SUM(D17+D18+D19+D20)</f>
        <v>565728.048</v>
      </c>
      <c r="E16" s="39">
        <v>117.44</v>
      </c>
    </row>
    <row r="17" spans="1:5" ht="130.5" customHeight="1">
      <c r="A17" s="11" t="s">
        <v>78</v>
      </c>
      <c r="B17" s="13" t="s">
        <v>82</v>
      </c>
      <c r="C17" s="20">
        <v>453554</v>
      </c>
      <c r="D17" s="44">
        <v>524351.909</v>
      </c>
      <c r="E17" s="40">
        <v>115.61</v>
      </c>
    </row>
    <row r="18" spans="1:5" ht="174.75" customHeight="1">
      <c r="A18" s="11" t="s">
        <v>79</v>
      </c>
      <c r="B18" s="13" t="s">
        <v>83</v>
      </c>
      <c r="C18" s="20">
        <v>2170</v>
      </c>
      <c r="D18" s="44">
        <v>3624.164</v>
      </c>
      <c r="E18" s="40">
        <v>167.01</v>
      </c>
    </row>
    <row r="19" spans="1:5" ht="75.75" customHeight="1">
      <c r="A19" s="11" t="s">
        <v>80</v>
      </c>
      <c r="B19" s="13" t="s">
        <v>84</v>
      </c>
      <c r="C19" s="20">
        <v>3100</v>
      </c>
      <c r="D19" s="44">
        <v>4822.078</v>
      </c>
      <c r="E19" s="40">
        <v>155.55</v>
      </c>
    </row>
    <row r="20" spans="1:5" ht="155.25" customHeight="1">
      <c r="A20" s="11" t="s">
        <v>81</v>
      </c>
      <c r="B20" s="13" t="s">
        <v>99</v>
      </c>
      <c r="C20" s="20">
        <v>22880</v>
      </c>
      <c r="D20" s="44">
        <v>32929.897</v>
      </c>
      <c r="E20" s="40">
        <v>143.92</v>
      </c>
    </row>
    <row r="21" spans="1:5" ht="39.75" customHeight="1">
      <c r="A21" s="10" t="s">
        <v>72</v>
      </c>
      <c r="B21" s="12" t="s">
        <v>73</v>
      </c>
      <c r="C21" s="19">
        <f>SUM(C22+C23+C24+C25)</f>
        <v>19630</v>
      </c>
      <c r="D21" s="57">
        <f>SUM(D22+D23+D24+D25)</f>
        <v>19064.809</v>
      </c>
      <c r="E21" s="39">
        <v>97.12</v>
      </c>
    </row>
    <row r="22" spans="1:5" ht="112.5" customHeight="1">
      <c r="A22" s="11" t="s">
        <v>74</v>
      </c>
      <c r="B22" s="13" t="s">
        <v>85</v>
      </c>
      <c r="C22" s="20">
        <v>8221</v>
      </c>
      <c r="D22" s="44">
        <v>7833.718</v>
      </c>
      <c r="E22" s="40">
        <v>95.29</v>
      </c>
    </row>
    <row r="23" spans="1:7" ht="135" customHeight="1">
      <c r="A23" s="11" t="s">
        <v>75</v>
      </c>
      <c r="B23" s="13" t="s">
        <v>86</v>
      </c>
      <c r="C23" s="20">
        <v>120</v>
      </c>
      <c r="D23" s="44">
        <v>79.525</v>
      </c>
      <c r="E23" s="40">
        <v>66.27</v>
      </c>
      <c r="G23" s="7"/>
    </row>
    <row r="24" spans="1:5" ht="125.25" customHeight="1">
      <c r="A24" s="11" t="s">
        <v>76</v>
      </c>
      <c r="B24" s="13" t="s">
        <v>87</v>
      </c>
      <c r="C24" s="20">
        <v>13671</v>
      </c>
      <c r="D24" s="44">
        <v>12668.772</v>
      </c>
      <c r="E24" s="40">
        <v>92.67</v>
      </c>
    </row>
    <row r="25" spans="1:5" ht="115.5" customHeight="1">
      <c r="A25" s="11" t="s">
        <v>77</v>
      </c>
      <c r="B25" s="13" t="s">
        <v>88</v>
      </c>
      <c r="C25" s="20">
        <v>-2382</v>
      </c>
      <c r="D25" s="44">
        <v>-1517.206</v>
      </c>
      <c r="E25" s="40">
        <v>63.69</v>
      </c>
    </row>
    <row r="26" spans="1:5" ht="19.5" customHeight="1">
      <c r="A26" s="10" t="s">
        <v>62</v>
      </c>
      <c r="B26" s="12" t="s">
        <v>7</v>
      </c>
      <c r="C26" s="19">
        <f>SUM(C27+C28+C29+C30)</f>
        <v>59735</v>
      </c>
      <c r="D26" s="57">
        <f>SUM(D27+D28+D29+D30)</f>
        <v>68479.892</v>
      </c>
      <c r="E26" s="39">
        <v>114.64</v>
      </c>
    </row>
    <row r="27" spans="1:5" ht="47.25" customHeight="1">
      <c r="A27" s="11" t="s">
        <v>61</v>
      </c>
      <c r="B27" s="13" t="s">
        <v>30</v>
      </c>
      <c r="C27" s="20">
        <v>36000</v>
      </c>
      <c r="D27" s="44">
        <v>45592.461</v>
      </c>
      <c r="E27" s="40">
        <v>126.65</v>
      </c>
    </row>
    <row r="28" spans="1:5" ht="34.5">
      <c r="A28" s="11" t="s">
        <v>60</v>
      </c>
      <c r="B28" s="13" t="s">
        <v>8</v>
      </c>
      <c r="C28" s="20">
        <v>18000</v>
      </c>
      <c r="D28" s="44">
        <v>17122.023</v>
      </c>
      <c r="E28" s="40">
        <v>94.5</v>
      </c>
    </row>
    <row r="29" spans="1:5" ht="20.25">
      <c r="A29" s="11" t="s">
        <v>59</v>
      </c>
      <c r="B29" s="13" t="s">
        <v>26</v>
      </c>
      <c r="C29" s="20">
        <v>130</v>
      </c>
      <c r="D29" s="44">
        <v>154.45</v>
      </c>
      <c r="E29" s="40">
        <v>118.81</v>
      </c>
    </row>
    <row r="30" spans="1:5" ht="34.5">
      <c r="A30" s="11" t="s">
        <v>89</v>
      </c>
      <c r="B30" s="13" t="s">
        <v>43</v>
      </c>
      <c r="C30" s="20">
        <v>5605</v>
      </c>
      <c r="D30" s="44">
        <v>5610.958</v>
      </c>
      <c r="E30" s="40">
        <v>100.11</v>
      </c>
    </row>
    <row r="31" spans="1:5" ht="45.75" customHeight="1">
      <c r="A31" s="10" t="s">
        <v>58</v>
      </c>
      <c r="B31" s="12" t="s">
        <v>18</v>
      </c>
      <c r="C31" s="19">
        <f>SUM(C32+C33)</f>
        <v>5900</v>
      </c>
      <c r="D31" s="57">
        <f>SUM(D32+D33)</f>
        <v>4715.395</v>
      </c>
      <c r="E31" s="39">
        <v>79.92</v>
      </c>
    </row>
    <row r="32" spans="1:5" ht="78.75" customHeight="1">
      <c r="A32" s="11" t="s">
        <v>57</v>
      </c>
      <c r="B32" s="13" t="s">
        <v>9</v>
      </c>
      <c r="C32" s="20">
        <v>5700</v>
      </c>
      <c r="D32" s="44">
        <v>4645.395</v>
      </c>
      <c r="E32" s="40">
        <v>81.5</v>
      </c>
    </row>
    <row r="33" spans="1:5" ht="39.75" customHeight="1">
      <c r="A33" s="11" t="s">
        <v>56</v>
      </c>
      <c r="B33" s="13" t="s">
        <v>10</v>
      </c>
      <c r="C33" s="20">
        <v>200</v>
      </c>
      <c r="D33" s="45" t="s">
        <v>122</v>
      </c>
      <c r="E33" s="40">
        <v>35</v>
      </c>
    </row>
    <row r="34" spans="1:5" ht="72.75" customHeight="1">
      <c r="A34" s="26" t="s">
        <v>112</v>
      </c>
      <c r="B34" s="41" t="s">
        <v>113</v>
      </c>
      <c r="C34" s="20"/>
      <c r="D34" s="42" t="s">
        <v>123</v>
      </c>
      <c r="E34" s="39"/>
    </row>
    <row r="35" spans="1:5" ht="70.5" customHeight="1">
      <c r="A35" s="10" t="s">
        <v>19</v>
      </c>
      <c r="B35" s="12" t="s">
        <v>4</v>
      </c>
      <c r="C35" s="19">
        <f>SUM(C36+C37+C38+C39+C40+C41)</f>
        <v>26160</v>
      </c>
      <c r="D35" s="57">
        <f>SUM(D36+D37+D38+D39+D40+D41)</f>
        <v>26724.329999999998</v>
      </c>
      <c r="E35" s="39">
        <v>102.15</v>
      </c>
    </row>
    <row r="36" spans="1:5" ht="135.75" customHeight="1">
      <c r="A36" s="11" t="s">
        <v>124</v>
      </c>
      <c r="B36" s="13" t="s">
        <v>125</v>
      </c>
      <c r="C36" s="20">
        <v>9100</v>
      </c>
      <c r="D36" s="46">
        <v>6112.659</v>
      </c>
      <c r="E36" s="40">
        <v>67.17</v>
      </c>
    </row>
    <row r="37" spans="1:5" ht="135.75" customHeight="1">
      <c r="A37" s="11" t="s">
        <v>31</v>
      </c>
      <c r="B37" s="13" t="s">
        <v>91</v>
      </c>
      <c r="C37" s="20">
        <v>0</v>
      </c>
      <c r="D37" s="46">
        <v>374.914</v>
      </c>
      <c r="E37" s="40"/>
    </row>
    <row r="38" spans="1:5" ht="141.75" customHeight="1">
      <c r="A38" s="11" t="s">
        <v>90</v>
      </c>
      <c r="B38" s="13" t="s">
        <v>92</v>
      </c>
      <c r="C38" s="20">
        <v>8160</v>
      </c>
      <c r="D38" s="44">
        <v>11902.875</v>
      </c>
      <c r="E38" s="40">
        <v>141.2</v>
      </c>
    </row>
    <row r="39" spans="1:5" ht="93" customHeight="1">
      <c r="A39" s="11" t="s">
        <v>34</v>
      </c>
      <c r="B39" s="13" t="s">
        <v>28</v>
      </c>
      <c r="C39" s="20">
        <v>3900</v>
      </c>
      <c r="D39" s="44">
        <v>5711.047</v>
      </c>
      <c r="E39" s="40">
        <v>146.44</v>
      </c>
    </row>
    <row r="40" spans="1:5" ht="93" customHeight="1">
      <c r="A40" s="11" t="s">
        <v>126</v>
      </c>
      <c r="B40" s="58" t="s">
        <v>127</v>
      </c>
      <c r="C40" s="20"/>
      <c r="D40" s="44">
        <v>0.1</v>
      </c>
      <c r="E40" s="40"/>
    </row>
    <row r="41" spans="1:5" ht="93" customHeight="1">
      <c r="A41" s="11" t="s">
        <v>114</v>
      </c>
      <c r="B41" s="13" t="s">
        <v>115</v>
      </c>
      <c r="C41" s="20">
        <v>5000</v>
      </c>
      <c r="D41" s="44">
        <v>2622.735</v>
      </c>
      <c r="E41" s="40">
        <v>52.45</v>
      </c>
    </row>
    <row r="42" spans="1:5" ht="31.5" customHeight="1">
      <c r="A42" s="10" t="s">
        <v>20</v>
      </c>
      <c r="B42" s="12" t="s">
        <v>5</v>
      </c>
      <c r="C42" s="19">
        <f>SUM(C43)</f>
        <v>1100</v>
      </c>
      <c r="D42" s="57">
        <f>SUM(D43)</f>
        <v>845.567</v>
      </c>
      <c r="E42" s="39">
        <v>76.87</v>
      </c>
    </row>
    <row r="43" spans="1:5" ht="38.25" customHeight="1">
      <c r="A43" s="11" t="s">
        <v>35</v>
      </c>
      <c r="B43" s="13" t="s">
        <v>24</v>
      </c>
      <c r="C43" s="20">
        <v>1100</v>
      </c>
      <c r="D43" s="44">
        <v>845.567</v>
      </c>
      <c r="E43" s="40">
        <v>76.87</v>
      </c>
    </row>
    <row r="44" spans="1:5" ht="38.25" customHeight="1">
      <c r="A44" s="10" t="s">
        <v>93</v>
      </c>
      <c r="B44" s="12" t="s">
        <v>94</v>
      </c>
      <c r="C44" s="19">
        <f>SUM(C45+C46+C47)</f>
        <v>1800</v>
      </c>
      <c r="D44" s="57">
        <f>SUM(D45+D46+D47)</f>
        <v>2459.696</v>
      </c>
      <c r="E44" s="39">
        <v>136.65</v>
      </c>
    </row>
    <row r="45" spans="1:5" ht="66" customHeight="1">
      <c r="A45" s="10" t="s">
        <v>128</v>
      </c>
      <c r="B45" s="58" t="s">
        <v>129</v>
      </c>
      <c r="C45" s="20"/>
      <c r="D45" s="44">
        <v>381.893</v>
      </c>
      <c r="E45" s="40"/>
    </row>
    <row r="46" spans="1:5" ht="55.5" customHeight="1">
      <c r="A46" s="11" t="s">
        <v>68</v>
      </c>
      <c r="B46" s="13" t="s">
        <v>69</v>
      </c>
      <c r="C46" s="20">
        <v>1800</v>
      </c>
      <c r="D46" s="44">
        <v>1821.455</v>
      </c>
      <c r="E46" s="40">
        <v>101.19</v>
      </c>
    </row>
    <row r="47" spans="1:5" ht="55.5" customHeight="1">
      <c r="A47" s="11" t="s">
        <v>130</v>
      </c>
      <c r="B47" s="58" t="s">
        <v>131</v>
      </c>
      <c r="C47" s="20"/>
      <c r="D47" s="44">
        <v>256.348</v>
      </c>
      <c r="E47" s="40"/>
    </row>
    <row r="48" spans="1:5" ht="67.5" customHeight="1">
      <c r="A48" s="10" t="s">
        <v>21</v>
      </c>
      <c r="B48" s="12" t="s">
        <v>6</v>
      </c>
      <c r="C48" s="19">
        <f>SUM(C49+C50+C51+C52)</f>
        <v>28090</v>
      </c>
      <c r="D48" s="57">
        <f>SUM(D49+D50+D51+D52)</f>
        <v>18925.859</v>
      </c>
      <c r="E48" s="39">
        <v>67.38</v>
      </c>
    </row>
    <row r="49" spans="1:5" ht="67.5" customHeight="1">
      <c r="A49" s="11" t="s">
        <v>67</v>
      </c>
      <c r="B49" s="13" t="s">
        <v>132</v>
      </c>
      <c r="C49" s="20">
        <v>6150</v>
      </c>
      <c r="D49" s="45" t="s">
        <v>136</v>
      </c>
      <c r="E49" s="40">
        <v>13.67</v>
      </c>
    </row>
    <row r="50" spans="1:5" ht="101.25" customHeight="1">
      <c r="A50" s="11" t="s">
        <v>133</v>
      </c>
      <c r="B50" s="58" t="s">
        <v>134</v>
      </c>
      <c r="C50" s="20">
        <v>15720</v>
      </c>
      <c r="D50" s="45" t="s">
        <v>135</v>
      </c>
      <c r="E50" s="40">
        <v>69.09</v>
      </c>
    </row>
    <row r="51" spans="1:5" ht="88.5" customHeight="1">
      <c r="A51" s="11" t="s">
        <v>32</v>
      </c>
      <c r="B51" s="13" t="s">
        <v>95</v>
      </c>
      <c r="C51" s="20"/>
      <c r="D51" s="44">
        <v>1172.062</v>
      </c>
      <c r="E51" s="40"/>
    </row>
    <row r="52" spans="1:5" ht="88.5" customHeight="1">
      <c r="A52" s="11" t="s">
        <v>96</v>
      </c>
      <c r="B52" s="13" t="s">
        <v>97</v>
      </c>
      <c r="C52" s="20">
        <v>6220</v>
      </c>
      <c r="D52" s="44">
        <v>6052.849</v>
      </c>
      <c r="E52" s="40">
        <v>97.31</v>
      </c>
    </row>
    <row r="53" spans="1:5" ht="59.25" customHeight="1">
      <c r="A53" s="10" t="s">
        <v>22</v>
      </c>
      <c r="B53" s="12" t="s">
        <v>25</v>
      </c>
      <c r="C53" s="19">
        <f>SUM(C54+C55+C56+C57+C58+C59+C61+C62+C63)</f>
        <v>4950</v>
      </c>
      <c r="D53" s="57">
        <f>SUM(D54+D55+D56+D57+D58+D59+D60+D61+D62+D63)</f>
        <v>4154.687999999999</v>
      </c>
      <c r="E53" s="39">
        <v>83.93</v>
      </c>
    </row>
    <row r="54" spans="1:5" ht="62.25" customHeight="1">
      <c r="A54" s="11" t="s">
        <v>55</v>
      </c>
      <c r="B54" s="13" t="s">
        <v>12</v>
      </c>
      <c r="C54" s="20"/>
      <c r="D54" s="44">
        <v>192.859</v>
      </c>
      <c r="E54" s="40"/>
    </row>
    <row r="55" spans="1:5" ht="62.25" customHeight="1">
      <c r="A55" s="11" t="s">
        <v>116</v>
      </c>
      <c r="B55" s="13" t="s">
        <v>117</v>
      </c>
      <c r="C55" s="20">
        <v>100</v>
      </c>
      <c r="D55" s="44">
        <v>11.826</v>
      </c>
      <c r="E55" s="40">
        <v>11.83</v>
      </c>
    </row>
    <row r="56" spans="1:5" ht="144" customHeight="1">
      <c r="A56" s="11" t="s">
        <v>54</v>
      </c>
      <c r="B56" s="13" t="s">
        <v>36</v>
      </c>
      <c r="C56" s="20">
        <v>150</v>
      </c>
      <c r="D56" s="44">
        <v>50.913</v>
      </c>
      <c r="E56" s="40">
        <v>33.94</v>
      </c>
    </row>
    <row r="57" spans="1:5" ht="144" customHeight="1">
      <c r="A57" s="11" t="s">
        <v>137</v>
      </c>
      <c r="B57" s="59" t="s">
        <v>138</v>
      </c>
      <c r="C57" s="20"/>
      <c r="D57" s="60">
        <v>60</v>
      </c>
      <c r="E57" s="40"/>
    </row>
    <row r="58" spans="1:5" ht="162.75" customHeight="1">
      <c r="A58" s="11" t="s">
        <v>53</v>
      </c>
      <c r="B58" s="13" t="s">
        <v>100</v>
      </c>
      <c r="C58" s="20">
        <v>1500</v>
      </c>
      <c r="D58" s="44">
        <v>1138.424</v>
      </c>
      <c r="E58" s="40">
        <v>75.89</v>
      </c>
    </row>
    <row r="59" spans="1:5" ht="81" customHeight="1">
      <c r="A59" s="11" t="s">
        <v>52</v>
      </c>
      <c r="B59" s="13" t="s">
        <v>98</v>
      </c>
      <c r="C59" s="20">
        <v>1200</v>
      </c>
      <c r="D59" s="44">
        <v>228.232</v>
      </c>
      <c r="E59" s="40">
        <v>55.6</v>
      </c>
    </row>
    <row r="60" spans="1:5" ht="81" customHeight="1">
      <c r="A60" s="11" t="s">
        <v>188</v>
      </c>
      <c r="B60" s="59" t="s">
        <v>189</v>
      </c>
      <c r="C60" s="20"/>
      <c r="D60" s="44">
        <v>438.997</v>
      </c>
      <c r="E60" s="40"/>
    </row>
    <row r="61" spans="1:5" ht="81" customHeight="1">
      <c r="A61" s="11" t="s">
        <v>139</v>
      </c>
      <c r="B61" s="59" t="s">
        <v>140</v>
      </c>
      <c r="C61" s="20"/>
      <c r="D61" s="60">
        <v>100</v>
      </c>
      <c r="E61" s="40"/>
    </row>
    <row r="62" spans="1:5" ht="96.75" customHeight="1">
      <c r="A62" s="11" t="s">
        <v>70</v>
      </c>
      <c r="B62" s="13" t="s">
        <v>71</v>
      </c>
      <c r="C62" s="20">
        <v>1000</v>
      </c>
      <c r="D62" s="44">
        <v>344.452</v>
      </c>
      <c r="E62" s="40">
        <v>34.45</v>
      </c>
    </row>
    <row r="63" spans="1:5" ht="87.75" customHeight="1">
      <c r="A63" s="11" t="s">
        <v>51</v>
      </c>
      <c r="B63" s="13" t="s">
        <v>27</v>
      </c>
      <c r="C63" s="20">
        <v>1000</v>
      </c>
      <c r="D63" s="44">
        <v>1588.985</v>
      </c>
      <c r="E63" s="40">
        <v>158.9</v>
      </c>
    </row>
    <row r="64" spans="1:5" ht="87.75" customHeight="1">
      <c r="A64" s="10" t="s">
        <v>118</v>
      </c>
      <c r="B64" s="12" t="s">
        <v>119</v>
      </c>
      <c r="C64" s="19"/>
      <c r="D64" s="43">
        <v>57.588</v>
      </c>
      <c r="E64" s="39"/>
    </row>
    <row r="65" spans="1:5" ht="52.5" customHeight="1">
      <c r="A65" s="25"/>
      <c r="B65" s="12" t="s">
        <v>11</v>
      </c>
      <c r="C65" s="19">
        <f>SUM(C15+C21+C26+C31+C34+C35+C42+C44+C48+C53+C64)</f>
        <v>629069</v>
      </c>
      <c r="D65" s="57">
        <f>SUM(D15+D21+D26+D31+D34+D35+D42+D44+D48+D53+D64)</f>
        <v>711156.4469999999</v>
      </c>
      <c r="E65" s="39">
        <v>113.05</v>
      </c>
    </row>
    <row r="66" spans="1:5" ht="19.5" customHeight="1">
      <c r="A66" s="26" t="s">
        <v>50</v>
      </c>
      <c r="B66" s="14" t="s">
        <v>13</v>
      </c>
      <c r="C66" s="23">
        <f>SUM(C67+C97)</f>
        <v>1022254.878</v>
      </c>
      <c r="D66" s="23">
        <f>SUM(D67+D97)</f>
        <v>973528.9060000002</v>
      </c>
      <c r="E66" s="39">
        <v>95.23</v>
      </c>
    </row>
    <row r="67" spans="1:5" ht="34.5">
      <c r="A67" s="26" t="s">
        <v>66</v>
      </c>
      <c r="B67" s="14" t="s">
        <v>38</v>
      </c>
      <c r="C67" s="23">
        <f>SUM(C68+C70+C83+C92)</f>
        <v>1022254.878</v>
      </c>
      <c r="D67" s="23">
        <f>SUM(D68+D70+D83+D92)</f>
        <v>974608.5670000002</v>
      </c>
      <c r="E67" s="39">
        <v>95.34</v>
      </c>
    </row>
    <row r="68" spans="1:5" ht="39.75" customHeight="1">
      <c r="A68" s="26" t="s">
        <v>141</v>
      </c>
      <c r="B68" s="14" t="s">
        <v>37</v>
      </c>
      <c r="C68" s="21">
        <f>SUM(C69)</f>
        <v>79017</v>
      </c>
      <c r="D68" s="21">
        <f>SUM(D69)</f>
        <v>79017</v>
      </c>
      <c r="E68" s="21">
        <f>SUM(E69)</f>
        <v>100</v>
      </c>
    </row>
    <row r="69" spans="1:5" ht="69.75" customHeight="1">
      <c r="A69" s="27" t="s">
        <v>142</v>
      </c>
      <c r="B69" s="15" t="s">
        <v>14</v>
      </c>
      <c r="C69" s="22">
        <v>79017</v>
      </c>
      <c r="D69" s="22">
        <v>79017</v>
      </c>
      <c r="E69" s="40">
        <v>100</v>
      </c>
    </row>
    <row r="70" spans="1:5" ht="78" customHeight="1">
      <c r="A70" s="26" t="s">
        <v>143</v>
      </c>
      <c r="B70" s="14" t="s">
        <v>39</v>
      </c>
      <c r="C70" s="23">
        <f>SUM(C71+C73+C75+C77+C79+C81)</f>
        <v>138662.838</v>
      </c>
      <c r="D70" s="23">
        <f>SUM(D71+D73+D75+D77+D79+D81)</f>
        <v>99386.58</v>
      </c>
      <c r="E70" s="39">
        <v>71.67</v>
      </c>
    </row>
    <row r="71" spans="1:5" ht="78" customHeight="1">
      <c r="A71" s="26" t="s">
        <v>144</v>
      </c>
      <c r="B71" s="14" t="s">
        <v>103</v>
      </c>
      <c r="C71" s="23">
        <f>SUM(C72)</f>
        <v>4827.35</v>
      </c>
      <c r="D71" s="23" t="str">
        <f>D72</f>
        <v>4827,242</v>
      </c>
      <c r="E71" s="39">
        <v>100</v>
      </c>
    </row>
    <row r="72" spans="1:5" ht="78" customHeight="1">
      <c r="A72" s="27" t="s">
        <v>145</v>
      </c>
      <c r="B72" s="15" t="s">
        <v>104</v>
      </c>
      <c r="C72" s="24">
        <v>4827.35</v>
      </c>
      <c r="D72" s="49" t="s">
        <v>187</v>
      </c>
      <c r="E72" s="40">
        <v>100</v>
      </c>
    </row>
    <row r="73" spans="1:5" ht="161.25" customHeight="1">
      <c r="A73" s="26" t="s">
        <v>146</v>
      </c>
      <c r="B73" s="31" t="s">
        <v>106</v>
      </c>
      <c r="C73" s="21">
        <f>SUM(C74)</f>
        <v>3808</v>
      </c>
      <c r="D73" s="48" t="s">
        <v>148</v>
      </c>
      <c r="E73" s="39">
        <v>99.99</v>
      </c>
    </row>
    <row r="74" spans="1:5" ht="149.25" customHeight="1">
      <c r="A74" s="27" t="s">
        <v>147</v>
      </c>
      <c r="B74" s="15" t="s">
        <v>105</v>
      </c>
      <c r="C74" s="22">
        <v>3808</v>
      </c>
      <c r="D74" s="49" t="s">
        <v>148</v>
      </c>
      <c r="E74" s="40">
        <v>99.99</v>
      </c>
    </row>
    <row r="75" spans="1:5" ht="108" customHeight="1">
      <c r="A75" s="26" t="s">
        <v>149</v>
      </c>
      <c r="B75" s="62" t="s">
        <v>150</v>
      </c>
      <c r="C75" s="21">
        <f>SUM(C76)</f>
        <v>182.1</v>
      </c>
      <c r="D75" s="21">
        <f>SUM(D76)</f>
        <v>182.1</v>
      </c>
      <c r="E75" s="68" t="s">
        <v>163</v>
      </c>
    </row>
    <row r="76" spans="1:5" ht="108" customHeight="1">
      <c r="A76" s="27" t="s">
        <v>151</v>
      </c>
      <c r="B76" s="63" t="s">
        <v>152</v>
      </c>
      <c r="C76" s="22">
        <v>182.1</v>
      </c>
      <c r="D76" s="66">
        <v>182.1</v>
      </c>
      <c r="E76" s="67" t="s">
        <v>163</v>
      </c>
    </row>
    <row r="77" spans="1:5" ht="92.25" customHeight="1">
      <c r="A77" s="26" t="s">
        <v>159</v>
      </c>
      <c r="B77" s="62" t="s">
        <v>160</v>
      </c>
      <c r="C77" s="23">
        <f>SUM(C78)</f>
        <v>2994.1</v>
      </c>
      <c r="D77" s="23">
        <f>SUM(D78)</f>
        <v>2990.614</v>
      </c>
      <c r="E77" s="69">
        <v>99.88</v>
      </c>
    </row>
    <row r="78" spans="1:5" ht="108" customHeight="1">
      <c r="A78" s="26" t="s">
        <v>161</v>
      </c>
      <c r="B78" s="63" t="s">
        <v>162</v>
      </c>
      <c r="C78" s="24">
        <v>2994.1</v>
      </c>
      <c r="D78" s="66">
        <v>2990.614</v>
      </c>
      <c r="E78" s="66">
        <v>99.88</v>
      </c>
    </row>
    <row r="79" spans="1:5" ht="90" customHeight="1">
      <c r="A79" s="26" t="s">
        <v>153</v>
      </c>
      <c r="B79" s="64" t="s">
        <v>154</v>
      </c>
      <c r="C79" s="23">
        <f>SUM(C80)</f>
        <v>11536.119</v>
      </c>
      <c r="D79" s="23">
        <f>SUM(D80)</f>
        <v>11368.204</v>
      </c>
      <c r="E79" s="69">
        <v>98.54</v>
      </c>
    </row>
    <row r="80" spans="1:5" ht="84.75" customHeight="1">
      <c r="A80" s="26" t="s">
        <v>155</v>
      </c>
      <c r="B80" s="65" t="s">
        <v>156</v>
      </c>
      <c r="C80" s="24">
        <v>11536.119</v>
      </c>
      <c r="D80" s="71">
        <v>11368.204</v>
      </c>
      <c r="E80" s="66">
        <v>98.54</v>
      </c>
    </row>
    <row r="81" spans="1:5" ht="39.75" customHeight="1">
      <c r="A81" s="26" t="s">
        <v>157</v>
      </c>
      <c r="B81" s="14" t="s">
        <v>40</v>
      </c>
      <c r="C81" s="23">
        <f>SUM(C82)</f>
        <v>115315.169</v>
      </c>
      <c r="D81" s="72">
        <v>76210.88</v>
      </c>
      <c r="E81" s="39">
        <v>66.09</v>
      </c>
    </row>
    <row r="82" spans="1:5" ht="37.5" customHeight="1">
      <c r="A82" s="27" t="s">
        <v>158</v>
      </c>
      <c r="B82" s="15" t="s">
        <v>15</v>
      </c>
      <c r="C82" s="24">
        <v>115315.169</v>
      </c>
      <c r="D82" s="70" t="s">
        <v>164</v>
      </c>
      <c r="E82" s="40">
        <v>66.09</v>
      </c>
    </row>
    <row r="83" spans="1:5" ht="39.75" customHeight="1">
      <c r="A83" s="26" t="s">
        <v>165</v>
      </c>
      <c r="B83" s="14" t="s">
        <v>44</v>
      </c>
      <c r="C83" s="21">
        <f>SUM(C84+C86+C88+C90)</f>
        <v>665296</v>
      </c>
      <c r="D83" s="23">
        <f>SUM(D84+D86+D88+D90)</f>
        <v>657718.3500000001</v>
      </c>
      <c r="E83" s="39">
        <v>98.86</v>
      </c>
    </row>
    <row r="84" spans="1:5" ht="69" customHeight="1">
      <c r="A84" s="26" t="s">
        <v>166</v>
      </c>
      <c r="B84" s="14" t="s">
        <v>45</v>
      </c>
      <c r="C84" s="21">
        <f>SUM(C85)</f>
        <v>23289</v>
      </c>
      <c r="D84" s="61">
        <f>D85</f>
        <v>22883.06</v>
      </c>
      <c r="E84" s="39">
        <v>98.26</v>
      </c>
    </row>
    <row r="85" spans="1:7" ht="60.75" customHeight="1">
      <c r="A85" s="27" t="s">
        <v>167</v>
      </c>
      <c r="B85" s="15" t="s">
        <v>45</v>
      </c>
      <c r="C85" s="22">
        <v>23289</v>
      </c>
      <c r="D85" s="73">
        <v>22883.06</v>
      </c>
      <c r="E85" s="40">
        <v>98.26</v>
      </c>
      <c r="G85" s="4"/>
    </row>
    <row r="86" spans="1:7" ht="54.75" customHeight="1">
      <c r="A86" s="26" t="s">
        <v>168</v>
      </c>
      <c r="B86" s="14" t="s">
        <v>46</v>
      </c>
      <c r="C86" s="21">
        <f>SUM(C87)</f>
        <v>612614</v>
      </c>
      <c r="D86" s="61" t="str">
        <f>D87</f>
        <v>607250,736</v>
      </c>
      <c r="E86" s="39">
        <v>99.12</v>
      </c>
      <c r="G86" s="4"/>
    </row>
    <row r="87" spans="1:5" ht="78.75" customHeight="1">
      <c r="A87" s="27" t="s">
        <v>169</v>
      </c>
      <c r="B87" s="15" t="s">
        <v>47</v>
      </c>
      <c r="C87" s="22">
        <v>612614</v>
      </c>
      <c r="D87" s="73" t="s">
        <v>172</v>
      </c>
      <c r="E87" s="40">
        <v>99.12</v>
      </c>
    </row>
    <row r="88" spans="1:5" ht="165" customHeight="1">
      <c r="A88" s="26" t="s">
        <v>170</v>
      </c>
      <c r="B88" s="14" t="s">
        <v>48</v>
      </c>
      <c r="C88" s="21">
        <f>SUM(C89)</f>
        <v>13088</v>
      </c>
      <c r="D88" s="61" t="str">
        <f>D89</f>
        <v>11787,574</v>
      </c>
      <c r="E88" s="39">
        <v>90.06</v>
      </c>
    </row>
    <row r="89" spans="1:5" ht="141" customHeight="1">
      <c r="A89" s="27" t="s">
        <v>171</v>
      </c>
      <c r="B89" s="15" t="s">
        <v>49</v>
      </c>
      <c r="C89" s="22">
        <v>13088</v>
      </c>
      <c r="D89" s="73" t="s">
        <v>173</v>
      </c>
      <c r="E89" s="40">
        <v>90.06</v>
      </c>
    </row>
    <row r="90" spans="1:5" ht="145.5" customHeight="1">
      <c r="A90" s="28" t="s">
        <v>174</v>
      </c>
      <c r="B90" s="16" t="s">
        <v>101</v>
      </c>
      <c r="C90" s="21">
        <f>SUM(C91)</f>
        <v>16305</v>
      </c>
      <c r="D90" s="74">
        <f>D91</f>
        <v>15796.98</v>
      </c>
      <c r="E90" s="39">
        <v>96.88</v>
      </c>
    </row>
    <row r="91" spans="1:5" ht="84.75" customHeight="1">
      <c r="A91" s="29" t="s">
        <v>175</v>
      </c>
      <c r="B91" s="17" t="s">
        <v>102</v>
      </c>
      <c r="C91" s="22">
        <v>16305</v>
      </c>
      <c r="D91" s="75">
        <v>15796.98</v>
      </c>
      <c r="E91" s="40">
        <v>96.88</v>
      </c>
    </row>
    <row r="92" spans="1:5" ht="37.5" customHeight="1">
      <c r="A92" s="26" t="s">
        <v>176</v>
      </c>
      <c r="B92" s="14" t="s">
        <v>23</v>
      </c>
      <c r="C92" s="23">
        <f>SUM(C93+C95)</f>
        <v>139279.04</v>
      </c>
      <c r="D92" s="23">
        <f>SUM(D93+D95)</f>
        <v>138486.637</v>
      </c>
      <c r="E92" s="39">
        <v>99.43</v>
      </c>
    </row>
    <row r="93" spans="1:5" ht="126" customHeight="1">
      <c r="A93" s="26" t="s">
        <v>177</v>
      </c>
      <c r="B93" s="14" t="s">
        <v>42</v>
      </c>
      <c r="C93" s="23">
        <f>SUM(C94)</f>
        <v>33936.04</v>
      </c>
      <c r="D93" s="23">
        <f>SUM(D94)</f>
        <v>33144.198</v>
      </c>
      <c r="E93" s="39">
        <v>97.67</v>
      </c>
    </row>
    <row r="94" spans="1:5" ht="103.5" customHeight="1">
      <c r="A94" s="27" t="s">
        <v>178</v>
      </c>
      <c r="B94" s="15" t="s">
        <v>41</v>
      </c>
      <c r="C94" s="24">
        <v>33936.04</v>
      </c>
      <c r="D94" s="55">
        <v>33144.198</v>
      </c>
      <c r="E94" s="40">
        <v>97.67</v>
      </c>
    </row>
    <row r="95" spans="1:5" ht="103.5" customHeight="1">
      <c r="A95" s="26" t="s">
        <v>179</v>
      </c>
      <c r="B95" s="18" t="s">
        <v>107</v>
      </c>
      <c r="C95" s="35">
        <f>SUM(C96)</f>
        <v>105343</v>
      </c>
      <c r="D95" s="23">
        <f>SUM(D96)</f>
        <v>105342.439</v>
      </c>
      <c r="E95" s="39">
        <v>100</v>
      </c>
    </row>
    <row r="96" spans="1:5" ht="103.5" customHeight="1">
      <c r="A96" s="27" t="s">
        <v>180</v>
      </c>
      <c r="B96" s="15" t="s">
        <v>108</v>
      </c>
      <c r="C96" s="34">
        <v>105343</v>
      </c>
      <c r="D96" s="55">
        <v>105342.439</v>
      </c>
      <c r="E96" s="40">
        <v>100</v>
      </c>
    </row>
    <row r="97" spans="1:5" ht="103.5" customHeight="1">
      <c r="A97" s="76" t="s">
        <v>184</v>
      </c>
      <c r="B97" s="77" t="s">
        <v>181</v>
      </c>
      <c r="C97" s="54">
        <f>SUM(C98)</f>
        <v>0</v>
      </c>
      <c r="D97" s="54">
        <f>SUM(D98)</f>
        <v>-1079.661</v>
      </c>
      <c r="E97" s="39"/>
    </row>
    <row r="98" spans="1:5" ht="103.5" customHeight="1">
      <c r="A98" s="76" t="s">
        <v>185</v>
      </c>
      <c r="B98" s="77" t="s">
        <v>182</v>
      </c>
      <c r="C98" s="54">
        <f>C99</f>
        <v>0</v>
      </c>
      <c r="D98" s="54">
        <f>D99</f>
        <v>-1079.661</v>
      </c>
      <c r="E98" s="39"/>
    </row>
    <row r="99" spans="1:5" ht="103.5" customHeight="1" thickBot="1">
      <c r="A99" s="78" t="s">
        <v>186</v>
      </c>
      <c r="B99" s="79" t="s">
        <v>183</v>
      </c>
      <c r="C99" s="54">
        <v>0</v>
      </c>
      <c r="D99" s="54">
        <v>-1079.661</v>
      </c>
      <c r="E99" s="39"/>
    </row>
    <row r="100" spans="1:5" ht="63.75" customHeight="1" thickBot="1">
      <c r="A100" s="32"/>
      <c r="B100" s="33" t="s">
        <v>16</v>
      </c>
      <c r="C100" s="56">
        <f>SUM(C66+C65)</f>
        <v>1651323.878</v>
      </c>
      <c r="D100" s="56">
        <f>SUM(D65+D66)</f>
        <v>1684685.3530000001</v>
      </c>
      <c r="E100" s="39">
        <v>102.02</v>
      </c>
    </row>
    <row r="101" spans="4:5" ht="20.25">
      <c r="D101" s="51"/>
      <c r="E101" s="52"/>
    </row>
    <row r="102" spans="4:5" ht="20.25">
      <c r="D102" s="51"/>
      <c r="E102" s="52"/>
    </row>
    <row r="103" spans="4:5" ht="20.25">
      <c r="D103" s="51"/>
      <c r="E103" s="52"/>
    </row>
    <row r="104" spans="4:5" ht="20.25">
      <c r="D104" s="51"/>
      <c r="E104" s="52"/>
    </row>
    <row r="105" spans="4:5" ht="20.25">
      <c r="D105" s="51"/>
      <c r="E105" s="52"/>
    </row>
    <row r="106" spans="4:5" ht="20.25">
      <c r="D106" s="51"/>
      <c r="E106" s="52"/>
    </row>
    <row r="107" spans="4:5" ht="20.25">
      <c r="D107" s="51"/>
      <c r="E107" s="52"/>
    </row>
    <row r="108" spans="4:5" ht="20.25">
      <c r="D108" s="51"/>
      <c r="E108" s="52"/>
    </row>
    <row r="109" spans="4:5" ht="20.25">
      <c r="D109" s="51"/>
      <c r="E109" s="52"/>
    </row>
    <row r="110" spans="4:5" ht="20.25">
      <c r="D110" s="51"/>
      <c r="E110" s="52"/>
    </row>
    <row r="111" spans="4:5" ht="20.25">
      <c r="D111" s="51"/>
      <c r="E111" s="52"/>
    </row>
    <row r="112" spans="4:5" ht="20.25">
      <c r="D112" s="51"/>
      <c r="E112" s="52"/>
    </row>
    <row r="113" spans="4:5" ht="20.25">
      <c r="D113" s="51"/>
      <c r="E113" s="52"/>
    </row>
    <row r="114" spans="4:5" ht="20.25">
      <c r="D114" s="51"/>
      <c r="E114" s="52"/>
    </row>
    <row r="115" spans="4:5" ht="20.25">
      <c r="D115" s="51"/>
      <c r="E115" s="52"/>
    </row>
    <row r="116" spans="4:5" ht="20.25">
      <c r="D116" s="51"/>
      <c r="E116" s="52"/>
    </row>
    <row r="117" spans="4:5" ht="20.25">
      <c r="D117" s="51"/>
      <c r="E117" s="52"/>
    </row>
    <row r="118" spans="4:5" ht="20.25">
      <c r="D118" s="53"/>
      <c r="E118" s="52"/>
    </row>
    <row r="119" spans="4:5" ht="20.25">
      <c r="D119" s="53"/>
      <c r="E119" s="52"/>
    </row>
    <row r="120" spans="4:5" ht="20.25">
      <c r="D120" s="53"/>
      <c r="E120" s="52"/>
    </row>
    <row r="121" spans="4:5" ht="20.25">
      <c r="D121" s="53"/>
      <c r="E121" s="52"/>
    </row>
    <row r="122" spans="4:5" ht="20.25">
      <c r="D122" s="53"/>
      <c r="E122" s="52"/>
    </row>
    <row r="123" spans="4:5" ht="20.25">
      <c r="D123" s="53"/>
      <c r="E123" s="52"/>
    </row>
    <row r="124" spans="4:5" ht="20.25">
      <c r="D124" s="47"/>
      <c r="E124" s="50"/>
    </row>
    <row r="125" spans="4:5" ht="20.25">
      <c r="D125" s="47"/>
      <c r="E125" s="50"/>
    </row>
    <row r="126" spans="4:5" ht="20.25">
      <c r="D126" s="47"/>
      <c r="E126" s="50"/>
    </row>
    <row r="127" spans="4:5" ht="20.25">
      <c r="D127" s="47"/>
      <c r="E127" s="50"/>
    </row>
    <row r="128" spans="4:5" ht="20.25">
      <c r="D128" s="47"/>
      <c r="E128" s="50"/>
    </row>
    <row r="129" spans="4:5" ht="20.25">
      <c r="D129" s="47"/>
      <c r="E129" s="50"/>
    </row>
    <row r="130" spans="4:5" ht="20.25">
      <c r="D130" s="47"/>
      <c r="E130" s="50"/>
    </row>
    <row r="131" spans="4:5" ht="20.25">
      <c r="D131" s="47"/>
      <c r="E131" s="50"/>
    </row>
    <row r="132" spans="4:5" ht="20.25">
      <c r="D132" s="47"/>
      <c r="E132" s="50"/>
    </row>
    <row r="133" spans="4:5" ht="20.25">
      <c r="D133" s="47"/>
      <c r="E133" s="50"/>
    </row>
    <row r="134" spans="4:5" ht="20.25">
      <c r="D134" s="47"/>
      <c r="E134" s="50"/>
    </row>
    <row r="135" spans="4:5" ht="12.75">
      <c r="D135" s="38"/>
      <c r="E135" s="50"/>
    </row>
    <row r="136" spans="4:5" ht="12.75">
      <c r="D136" s="38"/>
      <c r="E136" s="50"/>
    </row>
    <row r="137" spans="4:5" ht="12.75">
      <c r="D137" s="38"/>
      <c r="E137" s="50"/>
    </row>
    <row r="138" spans="4:5" ht="12.75">
      <c r="D138" s="38"/>
      <c r="E138" s="50"/>
    </row>
    <row r="139" spans="4:5" ht="12.75">
      <c r="D139" s="38"/>
      <c r="E139" s="50"/>
    </row>
    <row r="140" ht="12.75">
      <c r="E140" s="50"/>
    </row>
    <row r="141" ht="12.75">
      <c r="E141" s="50"/>
    </row>
    <row r="142" ht="12.75">
      <c r="E142" s="50"/>
    </row>
    <row r="143" ht="12.75">
      <c r="E143" s="50"/>
    </row>
    <row r="144" ht="12.75">
      <c r="E144" s="50"/>
    </row>
    <row r="145" ht="12.75">
      <c r="E145" s="50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</sheetData>
  <sheetProtection/>
  <mergeCells count="8">
    <mergeCell ref="A8:E8"/>
    <mergeCell ref="A2:G2"/>
    <mergeCell ref="A3:G3"/>
    <mergeCell ref="A4:G4"/>
    <mergeCell ref="B1:E1"/>
    <mergeCell ref="B7:E7"/>
    <mergeCell ref="B5:E5"/>
    <mergeCell ref="D6:G6"/>
  </mergeCells>
  <printOptions horizontalCentered="1"/>
  <pageMargins left="0.7874015748031497" right="0.3937007874015748" top="0.5905511811023623" bottom="0.5905511811023623" header="0.31496062992125984" footer="0.31496062992125984"/>
  <pageSetup fitToHeight="10" fitToWidth="1" horizontalDpi="600" verticalDpi="600" orientation="portrait" paperSize="9" scale="45" r:id="rId1"/>
  <rowBreaks count="1" manualBreakCount="1"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777</cp:lastModifiedBy>
  <cp:lastPrinted>2017-03-24T08:15:11Z</cp:lastPrinted>
  <dcterms:created xsi:type="dcterms:W3CDTF">2007-09-28T10:46:37Z</dcterms:created>
  <dcterms:modified xsi:type="dcterms:W3CDTF">2018-03-12T13:30:40Z</dcterms:modified>
  <cp:category/>
  <cp:version/>
  <cp:contentType/>
  <cp:contentStatus/>
</cp:coreProperties>
</file>